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eed53e93d416452/001高文連事務局/03-会計書類（R4書式）/全様式/"/>
    </mc:Choice>
  </mc:AlternateContent>
  <xr:revisionPtr revIDLastSave="8" documentId="13_ncr:1_{9223E5C3-AAA5-4040-BA50-2534608C0187}" xr6:coauthVersionLast="47" xr6:coauthVersionMax="47" xr10:uidLastSave="{F525C00D-0EA8-4C42-A00A-FD72809501CD}"/>
  <bookViews>
    <workbookView xWindow="-120" yWindow="-120" windowWidth="29040" windowHeight="15840" xr2:uid="{00000000-000D-0000-FFFF-FFFF00000000}"/>
  </bookViews>
  <sheets>
    <sheet name="謝金計算表(10.21%)" sheetId="2" r:id="rId1"/>
    <sheet name="謝金計算表(3.063%) " sheetId="5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5" l="1"/>
  <c r="D17" i="5" s="1"/>
  <c r="E7" i="2"/>
  <c r="D7" i="2" s="1"/>
  <c r="E8" i="2"/>
  <c r="D8" i="2" s="1"/>
  <c r="E9" i="2"/>
  <c r="D9" i="2" s="1"/>
  <c r="E10" i="2"/>
  <c r="D10" i="2" s="1"/>
  <c r="E11" i="2"/>
  <c r="D11" i="2" s="1"/>
  <c r="E12" i="2"/>
  <c r="D12" i="2" s="1"/>
  <c r="E13" i="2"/>
  <c r="D13" i="2" s="1"/>
  <c r="E14" i="2"/>
  <c r="D14" i="2" s="1"/>
  <c r="E15" i="2"/>
  <c r="D15" i="2" s="1"/>
  <c r="E6" i="2"/>
  <c r="D6" i="2" s="1"/>
  <c r="E8" i="5"/>
  <c r="D8" i="5" s="1"/>
  <c r="E9" i="5"/>
  <c r="D9" i="5" s="1"/>
  <c r="E10" i="5"/>
  <c r="D10" i="5" s="1"/>
  <c r="E11" i="5"/>
  <c r="D11" i="5" s="1"/>
  <c r="E12" i="5"/>
  <c r="D12" i="5" s="1"/>
  <c r="E13" i="5"/>
  <c r="D13" i="5" s="1"/>
  <c r="E14" i="5"/>
  <c r="D14" i="5" s="1"/>
  <c r="E15" i="5"/>
  <c r="D15" i="5" s="1"/>
  <c r="E7" i="5"/>
  <c r="D7" i="5" s="1"/>
  <c r="E6" i="5"/>
  <c r="E17" i="2"/>
  <c r="D17" i="2" s="1"/>
</calcChain>
</file>

<file path=xl/sharedStrings.xml><?xml version="1.0" encoding="utf-8"?>
<sst xmlns="http://schemas.openxmlformats.org/spreadsheetml/2006/main" count="18" uniqueCount="12">
  <si>
    <t>源泉徴収税額対応表　（講師、講演、作曲等）</t>
    <rPh sb="0" eb="2">
      <t>ゲンセン</t>
    </rPh>
    <rPh sb="2" eb="4">
      <t>チョウシュウ</t>
    </rPh>
    <rPh sb="4" eb="5">
      <t>ゼイ</t>
    </rPh>
    <rPh sb="5" eb="6">
      <t>ガク</t>
    </rPh>
    <rPh sb="6" eb="9">
      <t>タイオウヒョウ</t>
    </rPh>
    <rPh sb="11" eb="13">
      <t>コウシ</t>
    </rPh>
    <rPh sb="14" eb="16">
      <t>コウエン</t>
    </rPh>
    <rPh sb="17" eb="19">
      <t>サッキョク</t>
    </rPh>
    <rPh sb="19" eb="20">
      <t>トウ</t>
    </rPh>
    <phoneticPr fontId="2"/>
  </si>
  <si>
    <t>税引手取金額（円）</t>
    <rPh sb="0" eb="1">
      <t>ゼイ</t>
    </rPh>
    <rPh sb="1" eb="2">
      <t>ヒ</t>
    </rPh>
    <rPh sb="2" eb="5">
      <t>テドリキン</t>
    </rPh>
    <rPh sb="5" eb="6">
      <t>ガク</t>
    </rPh>
    <rPh sb="7" eb="8">
      <t>エン</t>
    </rPh>
    <phoneticPr fontId="2"/>
  </si>
  <si>
    <t>合計税率（％）</t>
    <rPh sb="0" eb="2">
      <t>ゴウケイ</t>
    </rPh>
    <rPh sb="2" eb="4">
      <t>ゼイリツ</t>
    </rPh>
    <phoneticPr fontId="2"/>
  </si>
  <si>
    <t>源泉徴収税額（円）</t>
    <rPh sb="0" eb="2">
      <t>ゲンセン</t>
    </rPh>
    <rPh sb="2" eb="4">
      <t>チョウシュウ</t>
    </rPh>
    <rPh sb="4" eb="6">
      <t>ゼイガク</t>
    </rPh>
    <rPh sb="7" eb="8">
      <t>エン</t>
    </rPh>
    <phoneticPr fontId="2"/>
  </si>
  <si>
    <t>支払金額（円）</t>
    <rPh sb="0" eb="2">
      <t>シハライ</t>
    </rPh>
    <rPh sb="2" eb="4">
      <t>キンガク</t>
    </rPh>
    <rPh sb="5" eb="6">
      <t>エン</t>
    </rPh>
    <phoneticPr fontId="2"/>
  </si>
  <si>
    <r>
      <t xml:space="preserve">所得税　　10％
</t>
    </r>
    <r>
      <rPr>
        <u/>
        <sz val="10"/>
        <rFont val="ＭＳ Ｐゴシック"/>
        <family val="3"/>
        <charset val="128"/>
      </rPr>
      <t>復興特別所得税　0.21％</t>
    </r>
    <r>
      <rPr>
        <sz val="10"/>
        <rFont val="ＭＳ Ｐゴシック"/>
        <family val="3"/>
        <charset val="128"/>
      </rPr>
      <t xml:space="preserve">
合計税率10.21％</t>
    </r>
    <rPh sb="0" eb="3">
      <t>ショトクゼイ</t>
    </rPh>
    <rPh sb="9" eb="11">
      <t>フッコウ</t>
    </rPh>
    <rPh sb="11" eb="13">
      <t>トクベツ</t>
    </rPh>
    <rPh sb="13" eb="16">
      <t>ショトクゼイ</t>
    </rPh>
    <rPh sb="23" eb="25">
      <t>ゴウケイ</t>
    </rPh>
    <rPh sb="25" eb="27">
      <t>ゼイリツ</t>
    </rPh>
    <phoneticPr fontId="2"/>
  </si>
  <si>
    <t xml:space="preserve">
平成25年１月１日から平成49年12月31日までの間に生ずる所得に対しては、所得税に復興特別所得税を併せて、源泉徴収しなければなりません。
</t>
    <rPh sb="53" eb="54">
      <t>アワ</t>
    </rPh>
    <phoneticPr fontId="2"/>
  </si>
  <si>
    <r>
      <t xml:space="preserve">所得税　　 3％
</t>
    </r>
    <r>
      <rPr>
        <u/>
        <sz val="10"/>
        <rFont val="ＭＳ Ｐゴシック"/>
        <family val="3"/>
        <charset val="128"/>
      </rPr>
      <t>復興特別所得税　0.063％</t>
    </r>
    <r>
      <rPr>
        <sz val="10"/>
        <rFont val="ＭＳ Ｐゴシック"/>
        <family val="3"/>
        <charset val="128"/>
      </rPr>
      <t xml:space="preserve">
合計税率3.063％</t>
    </r>
    <rPh sb="0" eb="3">
      <t>ショトクゼイ</t>
    </rPh>
    <rPh sb="9" eb="11">
      <t>フッコウ</t>
    </rPh>
    <rPh sb="11" eb="13">
      <t>トクベツ</t>
    </rPh>
    <rPh sb="13" eb="16">
      <t>ショトクゼイ</t>
    </rPh>
    <rPh sb="24" eb="26">
      <t>ゴウケイ</t>
    </rPh>
    <rPh sb="26" eb="28">
      <t>ゼイリツ</t>
    </rPh>
    <phoneticPr fontId="2"/>
  </si>
  <si>
    <t>源泉徴収税額対応表　（審判、審査、筆耕等）</t>
    <rPh sb="0" eb="2">
      <t>ゲンセン</t>
    </rPh>
    <rPh sb="2" eb="4">
      <t>チョウシュウ</t>
    </rPh>
    <rPh sb="4" eb="5">
      <t>ゼイ</t>
    </rPh>
    <rPh sb="5" eb="6">
      <t>ガク</t>
    </rPh>
    <rPh sb="6" eb="9">
      <t>タイオウヒョウ</t>
    </rPh>
    <rPh sb="11" eb="13">
      <t>シンパン</t>
    </rPh>
    <rPh sb="14" eb="16">
      <t>シンサ</t>
    </rPh>
    <rPh sb="17" eb="19">
      <t>ヒッコウ</t>
    </rPh>
    <rPh sb="19" eb="20">
      <t>トウ</t>
    </rPh>
    <phoneticPr fontId="2"/>
  </si>
  <si>
    <t>参考資料２－３</t>
    <rPh sb="0" eb="2">
      <t>サンコウ</t>
    </rPh>
    <rPh sb="2" eb="4">
      <t>シリョウ</t>
    </rPh>
    <phoneticPr fontId="1"/>
  </si>
  <si>
    <t>参考資料２－４</t>
    <rPh sb="0" eb="2">
      <t>サンコウ</t>
    </rPh>
    <rPh sb="2" eb="4">
      <t>シリョウ</t>
    </rPh>
    <phoneticPr fontId="1"/>
  </si>
  <si>
    <t xml:space="preserve">
2013年1月1日から2037年12月31日までの間に生ずる所得に対しては、所得税に復興特別所得税を併せて、源泉徴収しなければなりません。
</t>
    <rPh sb="0" eb="73">
      <t>アワ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</si>
</sst>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41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0" fillId="0" borderId="0" xfId="0" applyNumberFormat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41" fontId="3" fillId="2" borderId="3" xfId="0" applyNumberFormat="1" applyFont="1" applyFill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137160</xdr:rowOff>
    </xdr:from>
    <xdr:to>
      <xdr:col>4</xdr:col>
      <xdr:colOff>1318260</xdr:colOff>
      <xdr:row>23</xdr:row>
      <xdr:rowOff>70485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304800" y="7090410"/>
          <a:ext cx="5804535" cy="619125"/>
          <a:chOff x="274320" y="7025640"/>
          <a:chExt cx="5364480" cy="603885"/>
        </a:xfrm>
      </xdr:grpSpPr>
      <xdr:sp macro="" textlink="">
        <xdr:nvSpPr>
          <xdr:cNvPr id="6" name="AutoShape 1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274320" y="7025640"/>
            <a:ext cx="1548765" cy="603885"/>
          </a:xfrm>
          <a:prstGeom prst="wedgeRoundRectCallout">
            <a:avLst>
              <a:gd name="adj1" fmla="val 2667"/>
              <a:gd name="adj2" fmla="val -127778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1">
              <a:lnSpc>
                <a:spcPts val="1300"/>
              </a:lnSpc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講師に渡したい税引き後の手取金額を入力してください。</a:t>
            </a:r>
          </a:p>
        </xdr:txBody>
      </xdr:sp>
      <xdr:sp macro="" textlink="">
        <xdr:nvSpPr>
          <xdr:cNvPr id="7" name="AutoShape 2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2945130" y="7059930"/>
            <a:ext cx="1344930" cy="512445"/>
          </a:xfrm>
          <a:prstGeom prst="wedgeRoundRectCallout">
            <a:avLst>
              <a:gd name="adj1" fmla="val 14153"/>
              <a:gd name="adj2" fmla="val -148181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1">
              <a:lnSpc>
                <a:spcPts val="1200"/>
              </a:lnSpc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事務局に持ってきていただく納付税額</a:t>
            </a:r>
          </a:p>
        </xdr:txBody>
      </xdr:sp>
      <xdr:sp macro="" textlink="">
        <xdr:nvSpPr>
          <xdr:cNvPr id="8" name="AutoShape 3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4396740" y="7098030"/>
            <a:ext cx="1242060" cy="440055"/>
          </a:xfrm>
          <a:prstGeom prst="wedgeRoundRectCallout">
            <a:avLst>
              <a:gd name="adj1" fmla="val -7574"/>
              <a:gd name="adj2" fmla="val -175532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専門部の支出額</a:t>
            </a:r>
          </a:p>
        </xdr:txBody>
      </xdr:sp>
      <xdr:sp macro="" textlink="">
        <xdr:nvSpPr>
          <xdr:cNvPr id="9" name="AutoShape 4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2032635" y="7164705"/>
            <a:ext cx="771525" cy="316230"/>
          </a:xfrm>
          <a:prstGeom prst="rightArrow">
            <a:avLst>
              <a:gd name="adj1" fmla="val 50000"/>
              <a:gd name="adj2" fmla="val 59559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137160</xdr:rowOff>
    </xdr:from>
    <xdr:to>
      <xdr:col>4</xdr:col>
      <xdr:colOff>1318260</xdr:colOff>
      <xdr:row>23</xdr:row>
      <xdr:rowOff>70485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304800" y="7090410"/>
          <a:ext cx="5804535" cy="619125"/>
          <a:chOff x="274320" y="7025640"/>
          <a:chExt cx="5364480" cy="603885"/>
        </a:xfrm>
      </xdr:grpSpPr>
      <xdr:sp macro="" textlink="">
        <xdr:nvSpPr>
          <xdr:cNvPr id="3" name="AutoShape 1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274320" y="7025640"/>
            <a:ext cx="1548765" cy="603885"/>
          </a:xfrm>
          <a:prstGeom prst="wedgeRoundRectCallout">
            <a:avLst>
              <a:gd name="adj1" fmla="val 2667"/>
              <a:gd name="adj2" fmla="val -127778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1">
              <a:lnSpc>
                <a:spcPts val="1300"/>
              </a:lnSpc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講師に渡したい税引き後の手取金額を入力してください。</a:t>
            </a:r>
          </a:p>
        </xdr:txBody>
      </xdr:sp>
      <xdr:sp macro="" textlink="">
        <xdr:nvSpPr>
          <xdr:cNvPr id="4" name="AutoShape 2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2945130" y="7059930"/>
            <a:ext cx="1344930" cy="512445"/>
          </a:xfrm>
          <a:prstGeom prst="wedgeRoundRectCallout">
            <a:avLst>
              <a:gd name="adj1" fmla="val 14153"/>
              <a:gd name="adj2" fmla="val -148181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1">
              <a:lnSpc>
                <a:spcPts val="1200"/>
              </a:lnSpc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事務局に持ってきていただく納付税額</a:t>
            </a:r>
          </a:p>
        </xdr:txBody>
      </xdr:sp>
      <xdr:sp macro="" textlink="">
        <xdr:nvSpPr>
          <xdr:cNvPr id="5" name="AutoShape 3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4396740" y="7098030"/>
            <a:ext cx="1242060" cy="440055"/>
          </a:xfrm>
          <a:prstGeom prst="wedgeRoundRectCallout">
            <a:avLst>
              <a:gd name="adj1" fmla="val -7574"/>
              <a:gd name="adj2" fmla="val -175532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専門部の支出額</a:t>
            </a:r>
          </a:p>
        </xdr:txBody>
      </xdr:sp>
      <xdr:sp macro="" textlink="">
        <xdr:nvSpPr>
          <xdr:cNvPr id="6" name="AutoShape 4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2032635" y="7164705"/>
            <a:ext cx="771525" cy="316230"/>
          </a:xfrm>
          <a:prstGeom prst="rightArrow">
            <a:avLst>
              <a:gd name="adj1" fmla="val 50000"/>
              <a:gd name="adj2" fmla="val 59559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29"/>
  <sheetViews>
    <sheetView tabSelected="1" workbookViewId="0">
      <selection activeCell="B17" sqref="B17"/>
    </sheetView>
  </sheetViews>
  <sheetFormatPr defaultRowHeight="13.5" x14ac:dyDescent="0.15"/>
  <cols>
    <col min="1" max="1" width="4" customWidth="1"/>
    <col min="2" max="5" width="19.625" customWidth="1"/>
  </cols>
  <sheetData>
    <row r="1" spans="2:5" ht="21.6" customHeight="1" x14ac:dyDescent="0.15">
      <c r="E1" s="1" t="s">
        <v>9</v>
      </c>
    </row>
    <row r="2" spans="2:5" ht="21.6" customHeight="1" x14ac:dyDescent="0.15"/>
    <row r="3" spans="2:5" ht="25.15" customHeight="1" x14ac:dyDescent="0.15">
      <c r="B3" s="14" t="s">
        <v>0</v>
      </c>
      <c r="C3" s="14"/>
      <c r="D3" s="14"/>
      <c r="E3" s="14"/>
    </row>
    <row r="5" spans="2:5" ht="34.15" customHeight="1" x14ac:dyDescent="0.15">
      <c r="B5" s="2" t="s">
        <v>1</v>
      </c>
      <c r="C5" s="2" t="s">
        <v>2</v>
      </c>
      <c r="D5" s="2" t="s">
        <v>3</v>
      </c>
      <c r="E5" s="2" t="s">
        <v>4</v>
      </c>
    </row>
    <row r="6" spans="2:5" ht="34.15" customHeight="1" x14ac:dyDescent="0.15">
      <c r="B6" s="3">
        <v>1000</v>
      </c>
      <c r="C6" s="4">
        <v>10.210000000000001</v>
      </c>
      <c r="D6" s="3">
        <f>ROUNDDOWN(E6*0.1021,0)</f>
        <v>113</v>
      </c>
      <c r="E6" s="3">
        <f>ROUNDDOWN(B6/(1-0.1021),0)</f>
        <v>1113</v>
      </c>
    </row>
    <row r="7" spans="2:5" ht="34.15" customHeight="1" x14ac:dyDescent="0.15">
      <c r="B7" s="3">
        <v>2000</v>
      </c>
      <c r="C7" s="4">
        <v>10.210000000000001</v>
      </c>
      <c r="D7" s="3">
        <f t="shared" ref="D7:D15" si="0">ROUNDDOWN(E7*0.1021,0)</f>
        <v>227</v>
      </c>
      <c r="E7" s="3">
        <f t="shared" ref="E7:E15" si="1">ROUNDDOWN(B7/(1-0.1021),0)</f>
        <v>2227</v>
      </c>
    </row>
    <row r="8" spans="2:5" ht="34.15" customHeight="1" x14ac:dyDescent="0.15">
      <c r="B8" s="3">
        <v>3000</v>
      </c>
      <c r="C8" s="4">
        <v>10.210000000000001</v>
      </c>
      <c r="D8" s="3">
        <f t="shared" si="0"/>
        <v>341</v>
      </c>
      <c r="E8" s="3">
        <f t="shared" si="1"/>
        <v>3341</v>
      </c>
    </row>
    <row r="9" spans="2:5" ht="34.15" customHeight="1" x14ac:dyDescent="0.15">
      <c r="B9" s="3">
        <v>4000</v>
      </c>
      <c r="C9" s="4">
        <v>10.210000000000001</v>
      </c>
      <c r="D9" s="3">
        <f t="shared" si="0"/>
        <v>454</v>
      </c>
      <c r="E9" s="3">
        <f t="shared" si="1"/>
        <v>4454</v>
      </c>
    </row>
    <row r="10" spans="2:5" ht="34.15" customHeight="1" x14ac:dyDescent="0.15">
      <c r="B10" s="3">
        <v>5000</v>
      </c>
      <c r="C10" s="4">
        <v>10.210000000000001</v>
      </c>
      <c r="D10" s="3">
        <f t="shared" si="0"/>
        <v>568</v>
      </c>
      <c r="E10" s="3">
        <f t="shared" si="1"/>
        <v>5568</v>
      </c>
    </row>
    <row r="11" spans="2:5" ht="34.15" customHeight="1" x14ac:dyDescent="0.15">
      <c r="B11" s="3">
        <v>6000</v>
      </c>
      <c r="C11" s="4">
        <v>10.210000000000001</v>
      </c>
      <c r="D11" s="3">
        <f t="shared" si="0"/>
        <v>682</v>
      </c>
      <c r="E11" s="3">
        <f t="shared" si="1"/>
        <v>6682</v>
      </c>
    </row>
    <row r="12" spans="2:5" ht="34.15" customHeight="1" x14ac:dyDescent="0.15">
      <c r="B12" s="3">
        <v>7000</v>
      </c>
      <c r="C12" s="4">
        <v>10.210000000000001</v>
      </c>
      <c r="D12" s="3">
        <f t="shared" si="0"/>
        <v>795</v>
      </c>
      <c r="E12" s="3">
        <f t="shared" si="1"/>
        <v>7795</v>
      </c>
    </row>
    <row r="13" spans="2:5" ht="34.15" customHeight="1" x14ac:dyDescent="0.15">
      <c r="B13" s="3">
        <v>8000</v>
      </c>
      <c r="C13" s="4">
        <v>10.210000000000001</v>
      </c>
      <c r="D13" s="3">
        <f t="shared" si="0"/>
        <v>909</v>
      </c>
      <c r="E13" s="3">
        <f t="shared" si="1"/>
        <v>8909</v>
      </c>
    </row>
    <row r="14" spans="2:5" ht="34.15" customHeight="1" x14ac:dyDescent="0.15">
      <c r="B14" s="3">
        <v>9000</v>
      </c>
      <c r="C14" s="4">
        <v>10.210000000000001</v>
      </c>
      <c r="D14" s="3">
        <f t="shared" si="0"/>
        <v>1023</v>
      </c>
      <c r="E14" s="3">
        <f t="shared" si="1"/>
        <v>10023</v>
      </c>
    </row>
    <row r="15" spans="2:5" ht="34.15" customHeight="1" x14ac:dyDescent="0.15">
      <c r="B15" s="3">
        <v>10000</v>
      </c>
      <c r="C15" s="4">
        <v>10.210000000000001</v>
      </c>
      <c r="D15" s="3">
        <f t="shared" si="0"/>
        <v>1137</v>
      </c>
      <c r="E15" s="3">
        <f t="shared" si="1"/>
        <v>11137</v>
      </c>
    </row>
    <row r="16" spans="2:5" ht="14.25" thickBot="1" x14ac:dyDescent="0.2">
      <c r="B16" s="5"/>
      <c r="C16" s="6"/>
      <c r="D16" s="7"/>
      <c r="E16" s="8"/>
    </row>
    <row r="17" spans="2:5" ht="54.6" customHeight="1" thickTop="1" thickBot="1" x14ac:dyDescent="0.2">
      <c r="B17" s="9"/>
      <c r="C17" s="10" t="s">
        <v>5</v>
      </c>
      <c r="D17" s="11">
        <f>ROUNDDOWN(E17*0.1021,0)</f>
        <v>0</v>
      </c>
      <c r="E17" s="12">
        <f>ROUNDDOWN(B17/(1-0.1021),0)</f>
        <v>0</v>
      </c>
    </row>
    <row r="18" spans="2:5" ht="14.25" thickTop="1" x14ac:dyDescent="0.15">
      <c r="B18" s="7"/>
      <c r="C18" s="1"/>
      <c r="D18" s="7"/>
      <c r="E18" s="7"/>
    </row>
    <row r="19" spans="2:5" x14ac:dyDescent="0.15">
      <c r="C19" s="1"/>
    </row>
    <row r="26" spans="2:5" ht="65.45" customHeight="1" x14ac:dyDescent="0.15">
      <c r="B26" s="17" t="s">
        <v>11</v>
      </c>
      <c r="C26" s="18"/>
      <c r="D26" s="18"/>
      <c r="E26" s="18"/>
    </row>
    <row r="27" spans="2:5" ht="14.25" x14ac:dyDescent="0.15">
      <c r="B27" s="15" t="s">
        <v>6</v>
      </c>
      <c r="C27" s="16"/>
      <c r="D27" s="16"/>
      <c r="E27" s="16"/>
    </row>
    <row r="29" spans="2:5" ht="14.25" x14ac:dyDescent="0.15">
      <c r="B29" s="15"/>
      <c r="C29" s="15"/>
      <c r="D29" s="15"/>
      <c r="E29" s="15"/>
    </row>
  </sheetData>
  <mergeCells count="4">
    <mergeCell ref="B3:E3"/>
    <mergeCell ref="B27:E27"/>
    <mergeCell ref="B29:E29"/>
    <mergeCell ref="B26:E2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29"/>
  <sheetViews>
    <sheetView topLeftCell="A5" workbookViewId="0">
      <selection activeCell="B17" sqref="B17"/>
    </sheetView>
  </sheetViews>
  <sheetFormatPr defaultColWidth="8.875" defaultRowHeight="13.5" x14ac:dyDescent="0.15"/>
  <cols>
    <col min="1" max="1" width="4" customWidth="1"/>
    <col min="2" max="5" width="19.625" customWidth="1"/>
  </cols>
  <sheetData>
    <row r="1" spans="2:5" ht="21.6" customHeight="1" x14ac:dyDescent="0.15">
      <c r="E1" s="1" t="s">
        <v>10</v>
      </c>
    </row>
    <row r="2" spans="2:5" ht="21.6" customHeight="1" x14ac:dyDescent="0.15"/>
    <row r="3" spans="2:5" ht="25.15" customHeight="1" x14ac:dyDescent="0.15">
      <c r="B3" s="14" t="s">
        <v>8</v>
      </c>
      <c r="C3" s="14"/>
      <c r="D3" s="14"/>
      <c r="E3" s="14"/>
    </row>
    <row r="5" spans="2:5" ht="34.15" customHeight="1" x14ac:dyDescent="0.15">
      <c r="B5" s="2" t="s">
        <v>1</v>
      </c>
      <c r="C5" s="2" t="s">
        <v>2</v>
      </c>
      <c r="D5" s="2" t="s">
        <v>3</v>
      </c>
      <c r="E5" s="2" t="s">
        <v>4</v>
      </c>
    </row>
    <row r="6" spans="2:5" ht="34.15" customHeight="1" x14ac:dyDescent="0.15">
      <c r="B6" s="3">
        <v>9200</v>
      </c>
      <c r="C6" s="4">
        <v>0</v>
      </c>
      <c r="D6" s="13">
        <v>0</v>
      </c>
      <c r="E6" s="3">
        <f>ROUNDDOWN(B6/(1-0),0)</f>
        <v>9200</v>
      </c>
    </row>
    <row r="7" spans="2:5" ht="34.15" customHeight="1" x14ac:dyDescent="0.15">
      <c r="B7" s="3">
        <v>9300</v>
      </c>
      <c r="C7" s="4">
        <v>3.036</v>
      </c>
      <c r="D7" s="3">
        <f t="shared" ref="D7" si="0">ROUNDDOWN(E7*0.03063,0)</f>
        <v>293</v>
      </c>
      <c r="E7" s="3">
        <f t="shared" ref="E7" si="1">ROUNDDOWN(B7/(1-0.03063),0)</f>
        <v>9593</v>
      </c>
    </row>
    <row r="8" spans="2:5" ht="34.15" customHeight="1" x14ac:dyDescent="0.15">
      <c r="B8" s="3">
        <v>10000</v>
      </c>
      <c r="C8" s="4">
        <v>3.0630000000000002</v>
      </c>
      <c r="D8" s="3">
        <f t="shared" ref="D8:D15" si="2">ROUNDDOWN(E8*0.03063,0)</f>
        <v>315</v>
      </c>
      <c r="E8" s="3">
        <f t="shared" ref="E8:E15" si="3">ROUNDDOWN(B8/(1-0.03063),0)</f>
        <v>10315</v>
      </c>
    </row>
    <row r="9" spans="2:5" ht="34.15" customHeight="1" x14ac:dyDescent="0.15">
      <c r="B9" s="3">
        <v>11000</v>
      </c>
      <c r="C9" s="4">
        <v>3.0630000000000002</v>
      </c>
      <c r="D9" s="3">
        <f t="shared" si="2"/>
        <v>347</v>
      </c>
      <c r="E9" s="3">
        <f t="shared" si="3"/>
        <v>11347</v>
      </c>
    </row>
    <row r="10" spans="2:5" ht="34.15" customHeight="1" x14ac:dyDescent="0.15">
      <c r="B10" s="3">
        <v>12000</v>
      </c>
      <c r="C10" s="4">
        <v>3.0630000000000002</v>
      </c>
      <c r="D10" s="3">
        <f t="shared" si="2"/>
        <v>379</v>
      </c>
      <c r="E10" s="3">
        <f t="shared" si="3"/>
        <v>12379</v>
      </c>
    </row>
    <row r="11" spans="2:5" ht="34.15" customHeight="1" x14ac:dyDescent="0.15">
      <c r="B11" s="3">
        <v>13000</v>
      </c>
      <c r="C11" s="4">
        <v>3.0630000000000002</v>
      </c>
      <c r="D11" s="3">
        <f t="shared" si="2"/>
        <v>410</v>
      </c>
      <c r="E11" s="3">
        <f t="shared" si="3"/>
        <v>13410</v>
      </c>
    </row>
    <row r="12" spans="2:5" ht="34.15" customHeight="1" x14ac:dyDescent="0.15">
      <c r="B12" s="3">
        <v>14000</v>
      </c>
      <c r="C12" s="4">
        <v>3.0630000000000002</v>
      </c>
      <c r="D12" s="3">
        <f t="shared" si="2"/>
        <v>442</v>
      </c>
      <c r="E12" s="3">
        <f t="shared" si="3"/>
        <v>14442</v>
      </c>
    </row>
    <row r="13" spans="2:5" ht="34.15" customHeight="1" x14ac:dyDescent="0.15">
      <c r="B13" s="3">
        <v>15000</v>
      </c>
      <c r="C13" s="4">
        <v>3.0630000000000002</v>
      </c>
      <c r="D13" s="3">
        <f t="shared" si="2"/>
        <v>473</v>
      </c>
      <c r="E13" s="3">
        <f t="shared" si="3"/>
        <v>15473</v>
      </c>
    </row>
    <row r="14" spans="2:5" ht="34.15" customHeight="1" x14ac:dyDescent="0.15">
      <c r="B14" s="3">
        <v>16000</v>
      </c>
      <c r="C14" s="4">
        <v>3.0630000000000002</v>
      </c>
      <c r="D14" s="3">
        <f t="shared" si="2"/>
        <v>505</v>
      </c>
      <c r="E14" s="3">
        <f t="shared" si="3"/>
        <v>16505</v>
      </c>
    </row>
    <row r="15" spans="2:5" ht="34.15" customHeight="1" x14ac:dyDescent="0.15">
      <c r="B15" s="3">
        <v>17000</v>
      </c>
      <c r="C15" s="4">
        <v>3.0630000000000002</v>
      </c>
      <c r="D15" s="3">
        <f t="shared" si="2"/>
        <v>537</v>
      </c>
      <c r="E15" s="3">
        <f t="shared" si="3"/>
        <v>17537</v>
      </c>
    </row>
    <row r="16" spans="2:5" ht="14.25" thickBot="1" x14ac:dyDescent="0.2">
      <c r="B16" s="5"/>
      <c r="C16" s="6"/>
      <c r="D16" s="7"/>
      <c r="E16" s="8"/>
    </row>
    <row r="17" spans="2:5" ht="54.6" customHeight="1" thickTop="1" thickBot="1" x14ac:dyDescent="0.2">
      <c r="B17" s="9"/>
      <c r="C17" s="10" t="s">
        <v>7</v>
      </c>
      <c r="D17" s="11">
        <f>IF(B17&lt;9300,0,ROUNDDOWN(E17*0.03063,0))</f>
        <v>0</v>
      </c>
      <c r="E17" s="12">
        <f>IF(B17&lt;9300,B17,ROUNDDOWN(B17/(1-0.03063),0))</f>
        <v>0</v>
      </c>
    </row>
    <row r="18" spans="2:5" ht="14.25" thickTop="1" x14ac:dyDescent="0.15">
      <c r="B18" s="7"/>
      <c r="C18" s="1"/>
      <c r="D18" s="7"/>
      <c r="E18" s="7"/>
    </row>
    <row r="19" spans="2:5" x14ac:dyDescent="0.15">
      <c r="C19" s="1"/>
    </row>
    <row r="26" spans="2:5" ht="65.45" customHeight="1" x14ac:dyDescent="0.15">
      <c r="B26" s="17" t="s">
        <v>11</v>
      </c>
      <c r="C26" s="18"/>
      <c r="D26" s="18"/>
      <c r="E26" s="18"/>
    </row>
    <row r="27" spans="2:5" ht="14.25" x14ac:dyDescent="0.15">
      <c r="B27" s="15" t="s">
        <v>6</v>
      </c>
      <c r="C27" s="16"/>
      <c r="D27" s="16"/>
      <c r="E27" s="16"/>
    </row>
    <row r="29" spans="2:5" ht="14.25" x14ac:dyDescent="0.15">
      <c r="B29" s="15"/>
      <c r="C29" s="15"/>
      <c r="D29" s="15"/>
      <c r="E29" s="15"/>
    </row>
  </sheetData>
  <mergeCells count="4">
    <mergeCell ref="B3:E3"/>
    <mergeCell ref="B26:E26"/>
    <mergeCell ref="B27:E27"/>
    <mergeCell ref="B29:E29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謝金計算表(10.21%)</vt:lpstr>
      <vt:lpstr>謝金計算表(3.063%) 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東野 佳子</dc:creator>
  <cp:lastModifiedBy>山本 実</cp:lastModifiedBy>
  <cp:lastPrinted>2023-01-07T01:42:49Z</cp:lastPrinted>
  <dcterms:created xsi:type="dcterms:W3CDTF">2016-03-23T00:51:44Z</dcterms:created>
  <dcterms:modified xsi:type="dcterms:W3CDTF">2023-04-17T16:03:59Z</dcterms:modified>
</cp:coreProperties>
</file>